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x\Downloads\"/>
    </mc:Choice>
  </mc:AlternateContent>
  <xr:revisionPtr revIDLastSave="0" documentId="13_ncr:1_{7F76BC2B-2243-43C7-8E5D-2E255BE9908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apport" sheetId="1" r:id="rId1"/>
    <sheet name="alertes" sheetId="3" state="hidden" r:id="rId2"/>
    <sheet name="Factures" sheetId="4" state="hidden" r:id="rId3"/>
    <sheet name="Mapping_Factures" sheetId="5" state="hidden" r:id="rId4"/>
    <sheet name="Accounts" sheetId="6" state="hidden" r:id="rId5"/>
    <sheet name="CompanyDetails" sheetId="7" state="hidden" r:id="rId6"/>
    <sheet name="Mapping_EtatsDeVentes" sheetId="8" state="hidden" r:id="rId7"/>
    <sheet name="Mapping_Accounts" sheetId="9" state="hidden" r:id="rId8"/>
    <sheet name="Mapping_alertes" sheetId="10" state="hidden" r:id="rId9"/>
  </sheets>
  <definedNames>
    <definedName name="block_Etat">Rapport!$A$7</definedName>
    <definedName name="block_EtatsDeVentes_Statut_Issued">Rapport!#REF!</definedName>
    <definedName name="block_EtatsDeVentes_Statut_Refund">Rapport!#REF!</definedName>
    <definedName name="block_EtatsDeVentes_Statut_Reissued">Rapport!#REF!</definedName>
    <definedName name="block_EtatsDeVentes_Statut_Void">Rapport!#REF!</definedName>
    <definedName name="commentaire">Rapport!#REF!</definedName>
    <definedName name="frais_Approvisionnements">Rapport!#REF!</definedName>
    <definedName name="frais_EtatsDeVentes_Statut_Issued">Rapport!#REF!</definedName>
    <definedName name="frais_EtatsDeVentes_Statut_Refund">Rapport!#REF!</definedName>
    <definedName name="frais_EtatsDeVentes_Statut_Reissued">Rapport!#REF!</definedName>
    <definedName name="frais_EtatsDeVentes_Statut_Void">Rapport!#REF!</definedName>
    <definedName name="ratio_frais_commission">Rapport!#REF!</definedName>
    <definedName name="solde_ct">Rapport!#REF!</definedName>
    <definedName name="solde_initial">Rapport!#REF!</definedName>
    <definedName name="solde_rts">Rapport!#REF!</definedName>
    <definedName name="somme_Approvisionnements">Rapport!#REF!</definedName>
    <definedName name="somme_EtatsDeVentes_Statut_Issued">Rapport!#REF!</definedName>
    <definedName name="somme_EtatsDeVentes_Statut_Refund">Rapport!#REF!</definedName>
    <definedName name="somme_EtatsDeVentes_Statut_Reissued">Rapport!#REF!</definedName>
    <definedName name="somme_EtatsDeVentes_Statut_Void">Rapport!#REF!</definedName>
    <definedName name="Statut">OFFSET(alertes!$I$1,,,COUNTA(alertes!$B:$B))</definedName>
    <definedName name="total_appro">Rapport!#REF!</definedName>
    <definedName name="total_emission">Rapport!#REF!</definedName>
    <definedName name="total_frais">Rapport!#REF!</definedName>
    <definedName name="_xlnm.Print_Area" localSheetId="1">alertes!$B$1:$K$5</definedName>
  </definedName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" l="1"/>
  <c r="A10" i="1"/>
  <c r="A11" i="1"/>
  <c r="A12" i="1"/>
  <c r="A13" i="1"/>
  <c r="A14" i="1"/>
  <c r="A8" i="1"/>
  <c r="A2" i="3"/>
  <c r="E8" i="1"/>
  <c r="E9" i="1"/>
  <c r="D8" i="1"/>
  <c r="B9" i="1"/>
  <c r="B10" i="1"/>
  <c r="C10" i="1"/>
  <c r="B8" i="1"/>
  <c r="D11" i="1"/>
  <c r="G8" i="1"/>
  <c r="G13" i="1"/>
  <c r="D12" i="1"/>
  <c r="G10" i="1"/>
  <c r="E14" i="1"/>
  <c r="F8" i="1"/>
  <c r="C13" i="1"/>
  <c r="F11" i="1"/>
  <c r="G12" i="1"/>
  <c r="E10" i="1"/>
  <c r="F14" i="1"/>
  <c r="E13" i="1"/>
  <c r="C8" i="1"/>
  <c r="G14" i="1"/>
  <c r="D13" i="1"/>
  <c r="B11" i="1"/>
  <c r="E12" i="1"/>
  <c r="D9" i="1"/>
  <c r="F10" i="1"/>
  <c r="C12" i="1"/>
  <c r="F13" i="1"/>
  <c r="F9" i="1"/>
  <c r="B12" i="1"/>
  <c r="C11" i="1"/>
  <c r="C9" i="1"/>
  <c r="C14" i="1"/>
  <c r="F12" i="1"/>
  <c r="D10" i="1"/>
  <c r="G11" i="1"/>
  <c r="G9" i="1"/>
  <c r="B14" i="1"/>
  <c r="D14" i="1"/>
  <c r="E11" i="1"/>
  <c r="B13" i="1"/>
  <c r="B6" i="1" l="1"/>
  <c r="A15" i="4"/>
  <c r="A18" i="4"/>
  <c r="A3" i="4"/>
  <c r="A2" i="4"/>
  <c r="A10" i="4"/>
  <c r="A21" i="4"/>
  <c r="A8" i="4"/>
  <c r="A4" i="4"/>
  <c r="A19" i="4"/>
  <c r="A22" i="4"/>
  <c r="A16" i="4"/>
  <c r="A20" i="4"/>
  <c r="A11" i="4"/>
  <c r="A6" i="4"/>
  <c r="A13" i="4"/>
  <c r="A14" i="4"/>
  <c r="A9" i="4"/>
  <c r="A5" i="4"/>
  <c r="A23" i="4"/>
  <c r="A12" i="4"/>
  <c r="A17" i="4"/>
  <c r="A7" i="4"/>
</calcChain>
</file>

<file path=xl/sharedStrings.xml><?xml version="1.0" encoding="utf-8"?>
<sst xmlns="http://schemas.openxmlformats.org/spreadsheetml/2006/main" count="257" uniqueCount="112">
  <si>
    <t>Date</t>
  </si>
  <si>
    <t>PNR</t>
  </si>
  <si>
    <t>Passager</t>
  </si>
  <si>
    <t>Airline Code</t>
  </si>
  <si>
    <t>Number</t>
  </si>
  <si>
    <t>Parcours</t>
  </si>
  <si>
    <t>Tarif TTC</t>
  </si>
  <si>
    <t>Etat</t>
  </si>
  <si>
    <t>Identifiant</t>
  </si>
  <si>
    <t>Nom du Compte</t>
  </si>
  <si>
    <t>Statut</t>
  </si>
  <si>
    <t>2022-09-16</t>
  </si>
  <si>
    <t>Issued</t>
  </si>
  <si>
    <t>Frais</t>
  </si>
  <si>
    <t>Nom etat de vente</t>
  </si>
  <si>
    <t>20220916_1883551396</t>
  </si>
  <si>
    <t>2022-09-05</t>
  </si>
  <si>
    <t>20220905_5259366410</t>
  </si>
  <si>
    <t>2022-09-09</t>
  </si>
  <si>
    <t>20220909_5259366444</t>
  </si>
  <si>
    <t>2022-09-12</t>
  </si>
  <si>
    <t>20220912_5259366461</t>
  </si>
  <si>
    <t>20220912_5259366470</t>
  </si>
  <si>
    <t>2022-09-15</t>
  </si>
  <si>
    <t>20220915_5259366515</t>
  </si>
  <si>
    <t>2022-09-22</t>
  </si>
  <si>
    <t>Void</t>
  </si>
  <si>
    <t>20220922_5259366597</t>
  </si>
  <si>
    <t>2022-09-29</t>
  </si>
  <si>
    <t>20220929_5259366640</t>
  </si>
  <si>
    <t>20220916_5259366528</t>
  </si>
  <si>
    <t>20220916_5259366542</t>
  </si>
  <si>
    <t>2022-09-06</t>
  </si>
  <si>
    <t>20220906_5259366414</t>
  </si>
  <si>
    <t>20220906_5259366416</t>
  </si>
  <si>
    <t>20220906_5259366417</t>
  </si>
  <si>
    <t>20220915_5259366517</t>
  </si>
  <si>
    <t>2022-10-13</t>
  </si>
  <si>
    <t>20221013_5259366666</t>
  </si>
  <si>
    <t>20221013_5259366676</t>
  </si>
  <si>
    <t>2022-10-14</t>
  </si>
  <si>
    <t>20221014_5259366681</t>
  </si>
  <si>
    <t>20221014_5259366692</t>
  </si>
  <si>
    <t>2022-10-18</t>
  </si>
  <si>
    <t>20221018_5259366701</t>
  </si>
  <si>
    <t>2022-10-20</t>
  </si>
  <si>
    <t>20221020_5259366708</t>
  </si>
  <si>
    <t>20221020_5259366709</t>
  </si>
  <si>
    <t>20221018_1883553300</t>
  </si>
  <si>
    <t>Etat De Vente</t>
  </si>
  <si>
    <t>A payer</t>
  </si>
  <si>
    <t>Source</t>
  </si>
  <si>
    <t>Destination</t>
  </si>
  <si>
    <t>Origine</t>
  </si>
  <si>
    <t>Relation</t>
  </si>
  <si>
    <t>Factures</t>
  </si>
  <si>
    <t>EtatsDeVentes</t>
  </si>
  <si>
    <t>Libelle</t>
  </si>
  <si>
    <t>TTC</t>
  </si>
  <si>
    <t>Nom compte</t>
  </si>
  <si>
    <t>Type</t>
  </si>
  <si>
    <t>Solde m-2</t>
  </si>
  <si>
    <t>Solde m-1</t>
  </si>
  <si>
    <t>Solde j-1</t>
  </si>
  <si>
    <t>Solde</t>
  </si>
  <si>
    <t>Encours</t>
  </si>
  <si>
    <t>Limite</t>
  </si>
  <si>
    <t>SODECI</t>
  </si>
  <si>
    <t>EURL</t>
  </si>
  <si>
    <t>organization id</t>
  </si>
  <si>
    <t>id</t>
  </si>
  <si>
    <t>organizationname</t>
  </si>
  <si>
    <t>address</t>
  </si>
  <si>
    <t>city</t>
  </si>
  <si>
    <t>state</t>
  </si>
  <si>
    <t>country</t>
  </si>
  <si>
    <t>code</t>
  </si>
  <si>
    <t>phone</t>
  </si>
  <si>
    <t>fax</t>
  </si>
  <si>
    <t>website</t>
  </si>
  <si>
    <t>logoname</t>
  </si>
  <si>
    <t>logo</t>
  </si>
  <si>
    <t>vatid</t>
  </si>
  <si>
    <t>23x1</t>
  </si>
  <si>
    <t>Demo Estair</t>
  </si>
  <si>
    <t>Riviera II - Sogephia</t>
  </si>
  <si>
    <t>Abidjan</t>
  </si>
  <si>
    <t>Côte d'Ivoire</t>
  </si>
  <si>
    <t xml:space="preserve">28 BP 1676 ABIDJAN 28 </t>
  </si>
  <si>
    <t>+225 2721748814</t>
  </si>
  <si>
    <t>info@alcyon-partners.com</t>
  </si>
  <si>
    <t>www.alcyon-partners.com</t>
  </si>
  <si>
    <t>logo_estair_-_copie.jpeg</t>
  </si>
  <si>
    <t>Pnr</t>
  </si>
  <si>
    <t>Accounts</t>
  </si>
  <si>
    <t>Comptes</t>
  </si>
  <si>
    <t>Beneficiaires</t>
  </si>
  <si>
    <t>Compagnies</t>
  </si>
  <si>
    <t>Routing</t>
  </si>
  <si>
    <t>Frais Agence</t>
  </si>
  <si>
    <t>Solde J-1</t>
  </si>
  <si>
    <t>Limite operationnelle</t>
  </si>
  <si>
    <t>RAPPORT QUOTIDIEN DES ALERTES NON TRAITEES</t>
  </si>
  <si>
    <t>Alerte N°</t>
  </si>
  <si>
    <t>Date d’ouverture</t>
  </si>
  <si>
    <t>Priorité</t>
  </si>
  <si>
    <t>Titre</t>
  </si>
  <si>
    <t>Descriptif</t>
  </si>
  <si>
    <t>Assigné à</t>
  </si>
  <si>
    <t>test 2</t>
  </si>
  <si>
    <t>Respo CICG</t>
  </si>
  <si>
    <t>Alertes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</si>
</sst>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)_ ;_ * \(#,##0\)_ ;_ * &quot;-&quot;??_)_ ;_ @_ "/>
  </numFmts>
  <fonts count="17">
    <font>
      <sz val="12"/>
      <color rgb="FF000000"/>
      <name val="Calibri"/>
    </font>
    <font>
      <sz val="12"/>
      <color rgb="FF000000"/>
      <name val="Calibri (Corps)"/>
    </font>
    <font>
      <sz val="9"/>
      <color rgb="FF000000"/>
      <name val="Century Gothic"/>
    </font>
    <font>
      <b/>
      <sz val="9"/>
      <color rgb="FFFFFFFF"/>
      <name val="Century Gothic"/>
    </font>
    <font>
      <b/>
      <i/>
      <sz val="9"/>
      <color rgb="FF000000"/>
      <name val="Century Gothic"/>
    </font>
    <font>
      <sz val="8"/>
      <color rgb="FF000000"/>
      <name val="Century Gothic"/>
    </font>
    <font>
      <i/>
      <sz val="9"/>
      <color rgb="FF000000"/>
      <name val="Century Gothic"/>
    </font>
    <font>
      <sz val="7"/>
      <color rgb="FF000000"/>
      <name val="Century Gothic"/>
    </font>
    <font>
      <b/>
      <sz val="14"/>
      <color rgb="FF2D4E9B"/>
      <name val="Century Gothic"/>
    </font>
    <font>
      <b/>
      <sz val="14"/>
      <color rgb="FF2D4E9B"/>
      <name val="Century Gothic"/>
      <family val="1"/>
    </font>
    <font>
      <sz val="12"/>
      <color rgb="FF000000"/>
      <name val="Calibri"/>
      <family val="2"/>
    </font>
    <font>
      <b/>
      <sz val="9"/>
      <color rgb="FFFFFFFF"/>
      <name val="Century Gothic"/>
      <family val="1"/>
    </font>
    <font>
      <sz val="9"/>
      <color rgb="FF000000"/>
      <name val="Century Gothic"/>
      <family val="1"/>
    </font>
    <font>
      <b/>
      <sz val="14"/>
      <color rgb="FF37B979"/>
      <name val="Century Gothic"/>
      <family val="1"/>
    </font>
    <font>
      <sz val="9"/>
      <color rgb="FF37B979"/>
      <name val="Century Gothic"/>
      <family val="1"/>
    </font>
    <font>
      <b/>
      <sz val="10"/>
      <color rgb="FF37B979"/>
      <name val="Century Gothic"/>
      <family val="1"/>
    </font>
    <font>
      <b/>
      <sz val="10"/>
      <color rgb="FFFE7700"/>
      <name val="Century Gothic"/>
      <family val="1"/>
    </font>
  </fonts>
  <fills count="7">
    <fill>
      <patternFill patternType="none"/>
    </fill>
    <fill>
      <patternFill patternType="gray125"/>
    </fill>
    <fill>
      <patternFill patternType="solid">
        <fgColor rgb="FFEBEBE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indexed="10"/>
        <bgColor indexed="8"/>
      </patternFill>
    </fill>
    <fill>
      <patternFill patternType="solid">
        <fgColor rgb="FF37B979"/>
        <bgColor rgb="FFFFFFFF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vertical="center"/>
    </xf>
    <xf numFmtId="0" fontId="2" fillId="0" borderId="0" xfId="0" quotePrefix="1" applyFont="1" applyAlignment="1">
      <alignment vertical="top" wrapText="1"/>
    </xf>
    <xf numFmtId="0" fontId="5" fillId="0" borderId="0" xfId="0" applyFont="1"/>
    <xf numFmtId="164" fontId="6" fillId="0" borderId="0" xfId="0" applyNumberFormat="1" applyFont="1"/>
    <xf numFmtId="164" fontId="4" fillId="0" borderId="0" xfId="0" applyNumberFormat="1" applyFont="1"/>
    <xf numFmtId="0" fontId="7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5" borderId="0" xfId="0" applyFill="1"/>
    <xf numFmtId="0" fontId="10" fillId="0" borderId="0" xfId="0" applyFont="1"/>
    <xf numFmtId="0" fontId="11" fillId="3" borderId="0" xfId="0" applyFont="1" applyFill="1" applyAlignment="1">
      <alignment vertical="center" wrapText="1"/>
    </xf>
    <xf numFmtId="0" fontId="12" fillId="0" borderId="0" xfId="0" applyFont="1"/>
    <xf numFmtId="0" fontId="10" fillId="5" borderId="0" xfId="0" applyFont="1" applyFill="1"/>
    <xf numFmtId="0" fontId="14" fillId="6" borderId="0" xfId="0" applyFont="1" applyFill="1"/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6" fillId="2" borderId="0" xfId="0" applyFont="1" applyFill="1" applyAlignment="1">
      <alignment vertical="center"/>
    </xf>
    <xf numFmtId="0" fontId="14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/>
    </xf>
    <xf numFmtId="0" fontId="7" fillId="0" borderId="0" xfId="0" quotePrefix="1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colors>
    <mruColors>
      <color rgb="FFFE7700"/>
      <color rgb="FF37B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21525</xdr:colOff>
      <xdr:row>0</xdr:row>
      <xdr:rowOff>43050</xdr:rowOff>
    </xdr:from>
    <xdr:to>
      <xdr:col>3</xdr:col>
      <xdr:colOff>264197</xdr:colOff>
      <xdr:row>3</xdr:row>
      <xdr:rowOff>96864</xdr:rowOff>
    </xdr:to>
    <xdr:pic>
      <xdr:nvPicPr>
        <xdr:cNvPr id="4" name="Image 3" descr="Les membres du RSGCOM se forment sur le droit à l ...">
          <a:extLst>
            <a:ext uri="{FF2B5EF4-FFF2-40B4-BE49-F238E27FC236}">
              <a16:creationId xmlns:a16="http://schemas.microsoft.com/office/drawing/2014/main" id="{295D719E-48EF-C849-9B15-741F3EDC0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5" y="43050"/>
          <a:ext cx="1857079" cy="10439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9"/>
  <sheetViews>
    <sheetView showGridLines="0" tabSelected="1" view="pageLayout" topLeftCell="G1" zoomScaleNormal="100" zoomScaleSheetLayoutView="118" workbookViewId="0">
      <selection activeCell="G10" sqref="G10"/>
    </sheetView>
  </sheetViews>
  <sheetFormatPr baseColWidth="10" defaultColWidth="9" defaultRowHeight="16.5"/>
  <cols>
    <col min="1" max="1" width="1.875" style="2" customWidth="1"/>
    <col min="2" max="2" width="8" style="2" customWidth="1"/>
    <col min="3" max="3" width="11.375" style="2" customWidth="1"/>
    <col min="4" max="4" width="8.125" style="2" customWidth="1"/>
    <col min="5" max="5" width="12.125" style="2" customWidth="1"/>
    <col min="6" max="6" width="8.125" style="2" customWidth="1"/>
    <col min="7" max="7" width="82.875" style="2" customWidth="1"/>
    <col min="8" max="8" width="2.125" style="2" customWidth="1"/>
    <col min="9" max="9" width="9" style="2"/>
  </cols>
  <sheetData>
    <row r="2" spans="1:9" ht="36" customHeight="1">
      <c r="A2" s="29"/>
      <c r="B2" s="30"/>
      <c r="C2" s="30"/>
      <c r="D2" s="30"/>
      <c r="E2" s="30"/>
      <c r="F2" s="30"/>
      <c r="G2" s="30"/>
      <c r="I2"/>
    </row>
    <row r="3" spans="1:9" ht="26.1" customHeight="1">
      <c r="A3" s="31" t="s">
        <v>102</v>
      </c>
      <c r="B3" s="31"/>
      <c r="C3" s="31"/>
      <c r="D3" s="31"/>
      <c r="E3" s="31"/>
      <c r="F3" s="31"/>
      <c r="G3" s="31"/>
      <c r="I3"/>
    </row>
    <row r="4" spans="1:9" ht="26.1" customHeight="1">
      <c r="A4" s="30"/>
      <c r="B4" s="30"/>
      <c r="C4" s="30"/>
      <c r="D4" s="30"/>
      <c r="E4" s="30"/>
      <c r="F4" s="30"/>
      <c r="G4" s="30"/>
      <c r="I4"/>
    </row>
    <row r="5" spans="1:9" ht="0.95" customHeight="1">
      <c r="A5" s="4"/>
      <c r="B5" s="4"/>
      <c r="C5" s="4"/>
      <c r="D5" s="4"/>
      <c r="E5" s="4"/>
      <c r="F5" s="4"/>
      <c r="G5" s="4"/>
      <c r="I5"/>
    </row>
    <row r="6" spans="1:9" ht="18.95" customHeight="1">
      <c r="A6" s="20"/>
      <c r="B6" s="25" t="str">
        <f ca="1">IF(OFFSET(block_Etat,1,1)="","Liste des Alertes (0)",CONCATENATE("Liste des Alertes (",COUNTIFS($A:$A,"A transmettre_*"),")"))</f>
        <v>Liste des Alertes (0)</v>
      </c>
      <c r="C6" s="3"/>
      <c r="D6" s="3"/>
      <c r="E6" s="3"/>
      <c r="F6" s="3"/>
      <c r="G6" s="3"/>
      <c r="I6"/>
    </row>
    <row r="7" spans="1:9" s="7" customFormat="1" ht="26.1" customHeight="1" thickBot="1">
      <c r="A7" s="26"/>
      <c r="B7" s="27" t="s">
        <v>103</v>
      </c>
      <c r="C7" s="27" t="s">
        <v>0</v>
      </c>
      <c r="D7" s="27" t="s">
        <v>105</v>
      </c>
      <c r="E7" s="27" t="s">
        <v>7</v>
      </c>
      <c r="F7" s="27" t="s">
        <v>10</v>
      </c>
      <c r="G7" s="27" t="s">
        <v>106</v>
      </c>
      <c r="H7" s="2"/>
    </row>
    <row r="8" spans="1:9" s="10" customFormat="1" ht="30" customHeight="1" thickTop="1">
      <c r="A8" s="17" t="str">
        <f t="shared" ref="A8:A14" si="0">"A transmettre_"&amp;ROW()-ROW(block_Etat)</f>
        <v>A transmettre_1</v>
      </c>
      <c r="B8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C8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D8" s="24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E8" s="24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F8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G8" s="22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</row>
    <row r="9" spans="1:9" ht="30" customHeight="1">
      <c r="A9" s="17" t="str">
        <f t="shared" si="0"/>
        <v>A transmettre_2</v>
      </c>
      <c r="B9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C9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D9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E9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F9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G9" s="22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I9" s="10"/>
    </row>
    <row r="10" spans="1:9" ht="30" customHeight="1">
      <c r="A10" s="17" t="str">
        <f t="shared" si="0"/>
        <v>A transmettre_3</v>
      </c>
      <c r="B10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C10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D10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E10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F10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G10" s="22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I10" s="10"/>
    </row>
    <row r="11" spans="1:9" ht="30" customHeight="1">
      <c r="A11" s="17" t="str">
        <f t="shared" si="0"/>
        <v>A transmettre_4</v>
      </c>
      <c r="B11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C11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D11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E11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F11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G11" s="22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I11" s="10"/>
    </row>
    <row r="12" spans="1:9" ht="30" customHeight="1">
      <c r="A12" s="17" t="str">
        <f t="shared" si="0"/>
        <v>A transmettre_5</v>
      </c>
      <c r="B12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C12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D12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E12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F12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G12" s="22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I12" s="10"/>
    </row>
    <row r="13" spans="1:9" ht="30" customHeight="1">
      <c r="A13" s="17" t="str">
        <f t="shared" si="0"/>
        <v>A transmettre_6</v>
      </c>
      <c r="B13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C13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D13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E13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F13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G13" s="22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I13" s="10"/>
    </row>
    <row r="14" spans="1:9" ht="30" customHeight="1">
      <c r="A14" s="17" t="str">
        <f t="shared" si="0"/>
        <v>A transmettre_7</v>
      </c>
      <c r="B14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C14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D14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E14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F14" s="23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G14" s="22" t="str">
        <f ca="1">IF(ISNA(INDEX(alertes!$A:$J,MATCH(INDIRECT(ADDRESS(ROW(),COLUMN(block_Etat))),alertes!$A:$A,0),MATCH(INDIRECT(ADDRESS(ROW(block_Etat),COLUMN())),alertes!$1:$1,0))),"",INDEX(alertes!$A:$J,MATCH(INDIRECT(ADDRESS(ROW(),COLUMN(block_Etat))),alertes!$A:$A,0),MATCH(INDIRECT(ADDRESS(ROW(block_Etat),COLUMN())),alertes!$1:$1,0)))</f>
        <v/>
      </c>
      <c r="I14" s="10"/>
    </row>
    <row r="15" spans="1:9" ht="30" customHeight="1">
      <c r="A15" s="17"/>
      <c r="B15" s="18"/>
      <c r="C15" s="18"/>
      <c r="D15" s="18"/>
      <c r="E15" s="18"/>
      <c r="F15" s="18"/>
      <c r="G15" s="21"/>
      <c r="I15" s="10"/>
    </row>
    <row r="16" spans="1:9" ht="30" customHeight="1">
      <c r="A16" s="17"/>
      <c r="B16" s="18"/>
      <c r="C16" s="18"/>
      <c r="D16" s="18"/>
      <c r="E16" s="18"/>
      <c r="F16" s="18"/>
      <c r="G16" s="21"/>
      <c r="I16" s="10"/>
    </row>
    <row r="17" spans="1:9" ht="12.75" customHeight="1">
      <c r="A17" s="5"/>
      <c r="B17" s="8"/>
      <c r="C17" s="9"/>
      <c r="D17" s="9"/>
      <c r="E17" s="9"/>
      <c r="F17" s="9"/>
      <c r="G17" s="9"/>
      <c r="I17"/>
    </row>
    <row r="18" spans="1:9" s="10" customFormat="1" ht="9.9499999999999993" customHeight="1">
      <c r="B18" s="28"/>
      <c r="C18" s="28"/>
      <c r="D18" s="28"/>
      <c r="E18" s="28"/>
      <c r="F18" s="28"/>
      <c r="G18" s="28"/>
    </row>
    <row r="19" spans="1:9">
      <c r="B19" s="6"/>
      <c r="C19" s="6"/>
      <c r="D19" s="6"/>
      <c r="E19" s="6"/>
      <c r="F19" s="6"/>
      <c r="G19" s="6"/>
    </row>
  </sheetData>
  <sheetProtection formatCells="0" formatColumns="0" formatRows="0" insertColumns="0" insertRows="0" insertHyperlinks="0" deleteColumns="0" deleteRows="0" sort="0" autoFilter="0" pivotTables="0"/>
  <mergeCells count="4">
    <mergeCell ref="B18:G18"/>
    <mergeCell ref="A2:G2"/>
    <mergeCell ref="A3:G3"/>
    <mergeCell ref="A4:G4"/>
  </mergeCells>
  <pageMargins left="0.25" right="0.25" top="1.1764705882352999" bottom="0.75" header="0.3" footer="0.3"/>
  <pageSetup paperSize="9" fitToHeight="0" orientation="landscape" r:id="rId1"/>
  <headerFooter>
    <oddHeader>&amp;C&amp;"System Font,Normal"&amp;10&amp;K000000
&amp;R&amp;"Century Gothic,Normal"&amp;9&amp;K00-025 
&amp;D</oddHeader>
    <oddFooter>&amp;C&amp;"Calibri (Corps),Italique"&amp;10&amp;K04-008www.gouv.ci
&amp;8&amp;K00-031Powered by GouvAlert&amp;R&amp;"Century Gothic,Gras"&amp;10&amp;K04-008&amp;P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2"/>
  <sheetViews>
    <sheetView showGridLines="0" workbookViewId="0">
      <selection activeCell="A2" sqref="A2"/>
    </sheetView>
  </sheetViews>
  <sheetFormatPr baseColWidth="10" defaultColWidth="10.875" defaultRowHeight="15.75"/>
  <cols>
    <col min="1" max="1" width="20.875" style="1" bestFit="1" customWidth="1"/>
    <col min="2" max="2" width="11.875" style="1" customWidth="1"/>
    <col min="3" max="3" width="10.5" style="1" bestFit="1" customWidth="1"/>
    <col min="4" max="4" width="7.125" style="1" bestFit="1" customWidth="1"/>
    <col min="5" max="5" width="18.875" style="1" bestFit="1" customWidth="1"/>
    <col min="6" max="6" width="6.625" style="1" bestFit="1" customWidth="1"/>
    <col min="7" max="7" width="89" style="1" bestFit="1" customWidth="1"/>
    <col min="8" max="8" width="255.875" style="1" bestFit="1" customWidth="1"/>
    <col min="9" max="9" width="10.625" style="1" customWidth="1"/>
    <col min="10" max="10" width="15.625" style="1" customWidth="1"/>
    <col min="11" max="11" width="18.125" style="1" customWidth="1"/>
  </cols>
  <sheetData>
    <row r="1" spans="1:11" s="12" customFormat="1">
      <c r="A1" s="13" t="s">
        <v>8</v>
      </c>
      <c r="B1" s="15" t="s">
        <v>103</v>
      </c>
      <c r="C1" s="19" t="s">
        <v>0</v>
      </c>
      <c r="D1" s="15" t="s">
        <v>105</v>
      </c>
      <c r="E1" s="15" t="s">
        <v>7</v>
      </c>
      <c r="F1" s="15" t="s">
        <v>10</v>
      </c>
      <c r="G1" s="15" t="s">
        <v>106</v>
      </c>
      <c r="H1" s="15" t="s">
        <v>107</v>
      </c>
      <c r="I1" s="15" t="s">
        <v>108</v>
      </c>
      <c r="J1" s="14"/>
      <c r="K1" s="14"/>
    </row>
    <row r="2" spans="1:11">
      <c r="A2" s="1" t="str">
        <f ca="1">INDIRECT(ADDRESS(ROW(),MATCH("Etat",$1:$1,0)))&amp;"_"&amp;COUNTIF($E$2:OFFSET($E$2,0,0,ROW()-1,1),INDIRECT(ADDRESS(ROW(),MATCH("Etat",$1:$1,0))))</f>
        <v>_0</v>
      </c>
      <c r="B2"/>
      <c r="C2"/>
      <c r="D2"/>
      <c r="E2"/>
      <c r="F2"/>
      <c r="G2"/>
      <c r="H2" t="s">
        <v>109</v>
      </c>
      <c r="I2" t="s">
        <v>110</v>
      </c>
    </row>
    <row r="3" spans="1:11">
      <c r="B3"/>
      <c r="C3"/>
      <c r="D3"/>
      <c r="E3"/>
      <c r="F3"/>
      <c r="G3"/>
      <c r="H3"/>
      <c r="I3"/>
    </row>
    <row r="4" spans="1:11">
      <c r="B4"/>
      <c r="C4"/>
      <c r="D4"/>
      <c r="E4"/>
      <c r="F4"/>
      <c r="G4"/>
      <c r="H4"/>
      <c r="I4"/>
    </row>
    <row r="5" spans="1:11">
      <c r="B5"/>
      <c r="C5"/>
      <c r="D5"/>
      <c r="E5"/>
      <c r="F5"/>
      <c r="G5"/>
      <c r="H5"/>
      <c r="I5"/>
    </row>
    <row r="6" spans="1:11">
      <c r="B6"/>
      <c r="C6"/>
      <c r="D6"/>
      <c r="E6"/>
      <c r="F6"/>
      <c r="G6"/>
      <c r="H6"/>
      <c r="I6"/>
    </row>
    <row r="7" spans="1:11">
      <c r="B7"/>
      <c r="C7"/>
      <c r="D7"/>
      <c r="E7"/>
      <c r="F7"/>
      <c r="G7"/>
      <c r="H7"/>
      <c r="I7"/>
    </row>
    <row r="8" spans="1:11">
      <c r="B8"/>
      <c r="C8"/>
      <c r="D8"/>
      <c r="E8"/>
      <c r="F8"/>
      <c r="G8"/>
      <c r="H8"/>
      <c r="I8"/>
    </row>
    <row r="9" spans="1:11">
      <c r="B9"/>
      <c r="C9"/>
      <c r="D9"/>
      <c r="E9"/>
      <c r="F9"/>
      <c r="G9"/>
      <c r="H9"/>
      <c r="I9"/>
    </row>
    <row r="10" spans="1:11">
      <c r="B10"/>
      <c r="C10"/>
      <c r="D10"/>
      <c r="E10"/>
      <c r="F10"/>
      <c r="G10"/>
      <c r="H10"/>
      <c r="I10"/>
    </row>
    <row r="11" spans="1:11">
      <c r="B11"/>
      <c r="C11"/>
      <c r="D11"/>
      <c r="E11"/>
      <c r="F11"/>
      <c r="G11"/>
      <c r="H11"/>
      <c r="I11"/>
    </row>
    <row r="12" spans="1:11">
      <c r="B12"/>
      <c r="C12"/>
      <c r="D12"/>
      <c r="E12"/>
      <c r="F12"/>
      <c r="G12"/>
      <c r="H12"/>
      <c r="I12"/>
    </row>
  </sheetData>
  <pageMargins left="0.7" right="0.7" top="0.75" bottom="0.75" header="0.3" footer="0.3"/>
  <pageSetup paperSize="9" scale="61" orientation="landscape" r:id="rId1"/>
  <headerFooter>
    <oddHeader xml:space="preserve">&amp;C&amp;A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3"/>
  <sheetViews>
    <sheetView workbookViewId="0">
      <selection sqref="A1:XFD1048576"/>
    </sheetView>
  </sheetViews>
  <sheetFormatPr baseColWidth="10" defaultColWidth="8.875" defaultRowHeight="15.75"/>
  <cols>
    <col min="1" max="1" width="13.125" customWidth="1"/>
  </cols>
  <sheetData>
    <row r="1" spans="1:6" ht="21" customHeight="1">
      <c r="A1" s="13" t="s">
        <v>8</v>
      </c>
      <c r="B1" t="s">
        <v>0</v>
      </c>
      <c r="C1" t="s">
        <v>49</v>
      </c>
      <c r="D1" t="s">
        <v>10</v>
      </c>
      <c r="E1" t="s">
        <v>6</v>
      </c>
      <c r="F1" t="s">
        <v>7</v>
      </c>
    </row>
    <row r="2" spans="1:6">
      <c r="A2" t="str">
        <f ca="1">INDIRECT(ADDRESS(ROW(),MATCH("Statut",$1:$1,0)))&amp;"_"&amp;COUNTIF($I$2:OFFSET($I$2,0,0,ROW()-1,1),INDIRECT(ADDRESS(ROW(),MATCH("Statut",$1:$1,0))))</f>
        <v>Issued_0</v>
      </c>
      <c r="B2" t="s">
        <v>11</v>
      </c>
      <c r="C2" t="s">
        <v>15</v>
      </c>
      <c r="D2" t="s">
        <v>12</v>
      </c>
      <c r="E2">
        <v>131200</v>
      </c>
      <c r="F2" t="s">
        <v>50</v>
      </c>
    </row>
    <row r="3" spans="1:6">
      <c r="A3" t="str">
        <f ca="1">INDIRECT(ADDRESS(ROW(),MATCH("Statut",$1:$1,0)))&amp;"_"&amp;COUNTIF($I$2:OFFSET($I$2,0,0,ROW()-1,1),INDIRECT(ADDRESS(ROW(),MATCH("Statut",$1:$1,0))))</f>
        <v>Issued_0</v>
      </c>
      <c r="B3" t="s">
        <v>32</v>
      </c>
      <c r="C3" t="s">
        <v>34</v>
      </c>
      <c r="D3" t="s">
        <v>12</v>
      </c>
      <c r="E3">
        <v>476300</v>
      </c>
      <c r="F3" t="s">
        <v>50</v>
      </c>
    </row>
    <row r="4" spans="1:6">
      <c r="A4" t="str">
        <f ca="1">INDIRECT(ADDRESS(ROW(),MATCH("Statut",$1:$1,0)))&amp;"_"&amp;COUNTIF($I$2:OFFSET($I$2,0,0,ROW()-1,1),INDIRECT(ADDRESS(ROW(),MATCH("Statut",$1:$1,0))))</f>
        <v>Issued_0</v>
      </c>
      <c r="B4" t="s">
        <v>16</v>
      </c>
      <c r="C4" t="s">
        <v>17</v>
      </c>
      <c r="D4" t="s">
        <v>12</v>
      </c>
      <c r="E4">
        <v>497100</v>
      </c>
      <c r="F4" t="s">
        <v>50</v>
      </c>
    </row>
    <row r="5" spans="1:6">
      <c r="A5" t="str">
        <f ca="1">INDIRECT(ADDRESS(ROW(),MATCH("Statut",$1:$1,0)))&amp;"_"&amp;COUNTIF($I$2:OFFSET($I$2,0,0,ROW()-1,1),INDIRECT(ADDRESS(ROW(),MATCH("Statut",$1:$1,0))))</f>
        <v>Issued_0</v>
      </c>
      <c r="B5" t="s">
        <v>18</v>
      </c>
      <c r="C5" t="s">
        <v>19</v>
      </c>
      <c r="D5" t="s">
        <v>12</v>
      </c>
      <c r="E5">
        <v>567900</v>
      </c>
      <c r="F5" t="s">
        <v>50</v>
      </c>
    </row>
    <row r="6" spans="1:6">
      <c r="A6" t="str">
        <f ca="1">INDIRECT(ADDRESS(ROW(),MATCH("Statut",$1:$1,0)))&amp;"_"&amp;COUNTIF($I$2:OFFSET($I$2,0,0,ROW()-1,1),INDIRECT(ADDRESS(ROW(),MATCH("Statut",$1:$1,0))))</f>
        <v>Issued_0</v>
      </c>
      <c r="B6" t="s">
        <v>20</v>
      </c>
      <c r="C6" t="s">
        <v>21</v>
      </c>
      <c r="D6" t="s">
        <v>12</v>
      </c>
      <c r="E6">
        <v>31500</v>
      </c>
      <c r="F6" t="s">
        <v>50</v>
      </c>
    </row>
    <row r="7" spans="1:6">
      <c r="A7" t="str">
        <f ca="1">INDIRECT(ADDRESS(ROW(),MATCH("Statut",$1:$1,0)))&amp;"_"&amp;COUNTIF($I$2:OFFSET($I$2,0,0,ROW()-1,1),INDIRECT(ADDRESS(ROW(),MATCH("Statut",$1:$1,0))))</f>
        <v>Issued_0</v>
      </c>
      <c r="B7" t="s">
        <v>20</v>
      </c>
      <c r="C7" t="s">
        <v>22</v>
      </c>
      <c r="D7" t="s">
        <v>12</v>
      </c>
      <c r="E7">
        <v>310200</v>
      </c>
      <c r="F7" t="s">
        <v>50</v>
      </c>
    </row>
    <row r="8" spans="1:6">
      <c r="A8" t="str">
        <f ca="1">INDIRECT(ADDRESS(ROW(),MATCH("Statut",$1:$1,0)))&amp;"_"&amp;COUNTIF($I$2:OFFSET($I$2,0,0,ROW()-1,1),INDIRECT(ADDRESS(ROW(),MATCH("Statut",$1:$1,0))))</f>
        <v>Issued_0</v>
      </c>
      <c r="B8" t="s">
        <v>23</v>
      </c>
      <c r="C8" t="s">
        <v>24</v>
      </c>
      <c r="D8" t="s">
        <v>12</v>
      </c>
      <c r="E8">
        <v>132990</v>
      </c>
      <c r="F8" t="s">
        <v>50</v>
      </c>
    </row>
    <row r="9" spans="1:6">
      <c r="A9" t="str">
        <f ca="1">INDIRECT(ADDRESS(ROW(),MATCH("Statut",$1:$1,0)))&amp;"_"&amp;COUNTIF($I$2:OFFSET($I$2,0,0,ROW()-1,1),INDIRECT(ADDRESS(ROW(),MATCH("Statut",$1:$1,0))))</f>
        <v>Void_0</v>
      </c>
      <c r="B9" t="s">
        <v>25</v>
      </c>
      <c r="C9" t="s">
        <v>27</v>
      </c>
      <c r="D9" t="s">
        <v>26</v>
      </c>
      <c r="E9">
        <v>5000</v>
      </c>
      <c r="F9" t="s">
        <v>50</v>
      </c>
    </row>
    <row r="10" spans="1:6">
      <c r="A10" t="str">
        <f ca="1">INDIRECT(ADDRESS(ROW(),MATCH("Statut",$1:$1,0)))&amp;"_"&amp;COUNTIF($I$2:OFFSET($I$2,0,0,ROW()-1,1),INDIRECT(ADDRESS(ROW(),MATCH("Statut",$1:$1,0))))</f>
        <v>Issued_0</v>
      </c>
      <c r="B10" t="s">
        <v>28</v>
      </c>
      <c r="C10" t="s">
        <v>29</v>
      </c>
      <c r="D10" t="s">
        <v>12</v>
      </c>
      <c r="E10">
        <v>670900</v>
      </c>
      <c r="F10" t="s">
        <v>50</v>
      </c>
    </row>
    <row r="11" spans="1:6">
      <c r="A11" t="str">
        <f ca="1">INDIRECT(ADDRESS(ROW(),MATCH("Statut",$1:$1,0)))&amp;"_"&amp;COUNTIF($I$2:OFFSET($I$2,0,0,ROW()-1,1),INDIRECT(ADDRESS(ROW(),MATCH("Statut",$1:$1,0))))</f>
        <v>Issued_0</v>
      </c>
      <c r="B11" t="s">
        <v>11</v>
      </c>
      <c r="C11" t="s">
        <v>30</v>
      </c>
      <c r="D11" t="s">
        <v>12</v>
      </c>
      <c r="E11">
        <v>860800</v>
      </c>
      <c r="F11" t="s">
        <v>50</v>
      </c>
    </row>
    <row r="12" spans="1:6">
      <c r="A12" t="str">
        <f ca="1">INDIRECT(ADDRESS(ROW(),MATCH("Statut",$1:$1,0)))&amp;"_"&amp;COUNTIF($I$2:OFFSET($I$2,0,0,ROW()-1,1),INDIRECT(ADDRESS(ROW(),MATCH("Statut",$1:$1,0))))</f>
        <v>Issued_0</v>
      </c>
      <c r="B12" t="s">
        <v>11</v>
      </c>
      <c r="C12" t="s">
        <v>31</v>
      </c>
      <c r="D12" t="s">
        <v>12</v>
      </c>
      <c r="E12">
        <v>991200</v>
      </c>
      <c r="F12" t="s">
        <v>50</v>
      </c>
    </row>
    <row r="13" spans="1:6">
      <c r="A13" t="str">
        <f ca="1">INDIRECT(ADDRESS(ROW(),MATCH("Statut",$1:$1,0)))&amp;"_"&amp;COUNTIF($I$2:OFFSET($I$2,0,0,ROW()-1,1),INDIRECT(ADDRESS(ROW(),MATCH("Statut",$1:$1,0))))</f>
        <v>Issued_0</v>
      </c>
      <c r="B13" t="s">
        <v>32</v>
      </c>
      <c r="C13" t="s">
        <v>33</v>
      </c>
      <c r="D13" t="s">
        <v>12</v>
      </c>
      <c r="E13">
        <v>500100</v>
      </c>
      <c r="F13" t="s">
        <v>50</v>
      </c>
    </row>
    <row r="14" spans="1:6">
      <c r="A14" t="str">
        <f ca="1">INDIRECT(ADDRESS(ROW(),MATCH("Statut",$1:$1,0)))&amp;"_"&amp;COUNTIF($I$2:OFFSET($I$2,0,0,ROW()-1,1),INDIRECT(ADDRESS(ROW(),MATCH("Statut",$1:$1,0))))</f>
        <v>Issued_0</v>
      </c>
      <c r="B14" t="s">
        <v>32</v>
      </c>
      <c r="C14" t="s">
        <v>35</v>
      </c>
      <c r="D14" t="s">
        <v>12</v>
      </c>
      <c r="E14">
        <v>606900</v>
      </c>
      <c r="F14" t="s">
        <v>50</v>
      </c>
    </row>
    <row r="15" spans="1:6">
      <c r="A15" t="str">
        <f ca="1">INDIRECT(ADDRESS(ROW(),MATCH("Statut",$1:$1,0)))&amp;"_"&amp;COUNTIF($I$2:OFFSET($I$2,0,0,ROW()-1,1),INDIRECT(ADDRESS(ROW(),MATCH("Statut",$1:$1,0))))</f>
        <v>Issued_0</v>
      </c>
      <c r="B15" t="s">
        <v>23</v>
      </c>
      <c r="C15" t="s">
        <v>36</v>
      </c>
      <c r="D15" t="s">
        <v>12</v>
      </c>
      <c r="E15">
        <v>144125</v>
      </c>
      <c r="F15" t="s">
        <v>50</v>
      </c>
    </row>
    <row r="16" spans="1:6">
      <c r="A16" t="str">
        <f ca="1">INDIRECT(ADDRESS(ROW(),MATCH("Statut",$1:$1,0)))&amp;"_"&amp;COUNTIF($I$2:OFFSET($I$2,0,0,ROW()-1,1),INDIRECT(ADDRESS(ROW(),MATCH("Statut",$1:$1,0))))</f>
        <v>Issued_0</v>
      </c>
      <c r="B16" t="s">
        <v>37</v>
      </c>
      <c r="C16" t="s">
        <v>38</v>
      </c>
      <c r="D16" t="s">
        <v>12</v>
      </c>
      <c r="E16">
        <v>393800</v>
      </c>
      <c r="F16" t="s">
        <v>50</v>
      </c>
    </row>
    <row r="17" spans="1:6">
      <c r="A17" t="str">
        <f ca="1">INDIRECT(ADDRESS(ROW(),MATCH("Statut",$1:$1,0)))&amp;"_"&amp;COUNTIF($I$2:OFFSET($I$2,0,0,ROW()-1,1),INDIRECT(ADDRESS(ROW(),MATCH("Statut",$1:$1,0))))</f>
        <v>Issued_0</v>
      </c>
      <c r="B17" t="s">
        <v>37</v>
      </c>
      <c r="C17" t="s">
        <v>39</v>
      </c>
      <c r="D17" t="s">
        <v>12</v>
      </c>
      <c r="E17">
        <v>235300</v>
      </c>
      <c r="F17" t="s">
        <v>50</v>
      </c>
    </row>
    <row r="18" spans="1:6">
      <c r="A18" t="str">
        <f ca="1">INDIRECT(ADDRESS(ROW(),MATCH("Statut",$1:$1,0)))&amp;"_"&amp;COUNTIF($I$2:OFFSET($I$2,0,0,ROW()-1,1),INDIRECT(ADDRESS(ROW(),MATCH("Statut",$1:$1,0))))</f>
        <v>Issued_0</v>
      </c>
      <c r="B18" t="s">
        <v>40</v>
      </c>
      <c r="C18" t="s">
        <v>41</v>
      </c>
      <c r="D18" t="s">
        <v>12</v>
      </c>
      <c r="E18">
        <v>1024400</v>
      </c>
      <c r="F18" t="s">
        <v>50</v>
      </c>
    </row>
    <row r="19" spans="1:6">
      <c r="A19" t="str">
        <f ca="1">INDIRECT(ADDRESS(ROW(),MATCH("Statut",$1:$1,0)))&amp;"_"&amp;COUNTIF($I$2:OFFSET($I$2,0,0,ROW()-1,1),INDIRECT(ADDRESS(ROW(),MATCH("Statut",$1:$1,0))))</f>
        <v>Void_0</v>
      </c>
      <c r="B19" t="s">
        <v>40</v>
      </c>
      <c r="C19" t="s">
        <v>42</v>
      </c>
      <c r="D19" t="s">
        <v>26</v>
      </c>
      <c r="E19">
        <v>5000</v>
      </c>
      <c r="F19" t="s">
        <v>50</v>
      </c>
    </row>
    <row r="20" spans="1:6">
      <c r="A20" t="str">
        <f ca="1">INDIRECT(ADDRESS(ROW(),MATCH("Statut",$1:$1,0)))&amp;"_"&amp;COUNTIF($I$2:OFFSET($I$2,0,0,ROW()-1,1),INDIRECT(ADDRESS(ROW(),MATCH("Statut",$1:$1,0))))</f>
        <v>Issued_0</v>
      </c>
      <c r="B20" t="s">
        <v>43</v>
      </c>
      <c r="C20" t="s">
        <v>44</v>
      </c>
      <c r="D20" t="s">
        <v>12</v>
      </c>
      <c r="E20">
        <v>65900</v>
      </c>
      <c r="F20" t="s">
        <v>50</v>
      </c>
    </row>
    <row r="21" spans="1:6">
      <c r="A21" t="str">
        <f ca="1">INDIRECT(ADDRESS(ROW(),MATCH("Statut",$1:$1,0)))&amp;"_"&amp;COUNTIF($I$2:OFFSET($I$2,0,0,ROW()-1,1),INDIRECT(ADDRESS(ROW(),MATCH("Statut",$1:$1,0))))</f>
        <v>Void_0</v>
      </c>
      <c r="B21" t="s">
        <v>45</v>
      </c>
      <c r="C21" t="s">
        <v>46</v>
      </c>
      <c r="D21" t="s">
        <v>26</v>
      </c>
      <c r="E21">
        <v>5000</v>
      </c>
      <c r="F21" t="s">
        <v>50</v>
      </c>
    </row>
    <row r="22" spans="1:6">
      <c r="A22" t="str">
        <f ca="1">INDIRECT(ADDRESS(ROW(),MATCH("Statut",$1:$1,0)))&amp;"_"&amp;COUNTIF($I$2:OFFSET($I$2,0,0,ROW()-1,1),INDIRECT(ADDRESS(ROW(),MATCH("Statut",$1:$1,0))))</f>
        <v>Void_0</v>
      </c>
      <c r="B22" t="s">
        <v>45</v>
      </c>
      <c r="C22" t="s">
        <v>47</v>
      </c>
      <c r="D22" t="s">
        <v>26</v>
      </c>
      <c r="E22">
        <v>10000</v>
      </c>
      <c r="F22" t="s">
        <v>50</v>
      </c>
    </row>
    <row r="23" spans="1:6">
      <c r="A23" t="str">
        <f ca="1">INDIRECT(ADDRESS(ROW(),MATCH("Statut",$1:$1,0)))&amp;"_"&amp;COUNTIF($I$2:OFFSET($I$2,0,0,ROW()-1,1),INDIRECT(ADDRESS(ROW(),MATCH("Statut",$1:$1,0))))</f>
        <v>Issued_0</v>
      </c>
      <c r="B23" t="s">
        <v>43</v>
      </c>
      <c r="C23" t="s">
        <v>48</v>
      </c>
      <c r="D23" t="s">
        <v>12</v>
      </c>
      <c r="E23">
        <v>37800</v>
      </c>
      <c r="F23" t="s">
        <v>50</v>
      </c>
    </row>
  </sheetData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"/>
  <sheetViews>
    <sheetView workbookViewId="0">
      <selection sqref="A1:XFD1048576"/>
    </sheetView>
  </sheetViews>
  <sheetFormatPr baseColWidth="10" defaultColWidth="8.875" defaultRowHeight="15.75"/>
  <cols>
    <col min="1" max="1" width="13.125" customWidth="1"/>
    <col min="2" max="2" width="14.5" customWidth="1"/>
    <col min="3" max="3" width="11.875" customWidth="1"/>
  </cols>
  <sheetData>
    <row r="1" spans="1:4">
      <c r="A1" t="s">
        <v>51</v>
      </c>
      <c r="B1" t="s">
        <v>52</v>
      </c>
      <c r="C1" t="s">
        <v>53</v>
      </c>
      <c r="D1" t="s">
        <v>54</v>
      </c>
    </row>
    <row r="2" spans="1:4">
      <c r="A2" t="s">
        <v>55</v>
      </c>
      <c r="B2" t="s">
        <v>0</v>
      </c>
      <c r="C2" t="s">
        <v>0</v>
      </c>
    </row>
    <row r="3" spans="1:4">
      <c r="A3" t="s">
        <v>56</v>
      </c>
      <c r="B3" t="s">
        <v>49</v>
      </c>
      <c r="C3" t="s">
        <v>49</v>
      </c>
      <c r="D3" t="s">
        <v>57</v>
      </c>
    </row>
    <row r="4" spans="1:4">
      <c r="A4" t="s">
        <v>55</v>
      </c>
      <c r="B4" t="s">
        <v>10</v>
      </c>
      <c r="C4" t="s">
        <v>10</v>
      </c>
    </row>
    <row r="5" spans="1:4">
      <c r="A5" t="s">
        <v>55</v>
      </c>
      <c r="B5" t="s">
        <v>6</v>
      </c>
      <c r="C5" t="s">
        <v>58</v>
      </c>
    </row>
    <row r="6" spans="1:4">
      <c r="A6" t="s">
        <v>55</v>
      </c>
      <c r="B6" t="s">
        <v>7</v>
      </c>
      <c r="C6" t="s">
        <v>7</v>
      </c>
    </row>
  </sheetData>
  <pageMargins left="0.7" right="0.7" top="0.75" bottom="0.75" header="0.3" footer="0.3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"/>
  <sheetViews>
    <sheetView workbookViewId="0">
      <selection sqref="A1:XFD1048576"/>
    </sheetView>
  </sheetViews>
  <sheetFormatPr baseColWidth="10" defaultColWidth="8.875" defaultRowHeight="15.75"/>
  <cols>
    <col min="9" max="9" width="22.375" customWidth="1"/>
    <col min="10" max="10" width="19.5" customWidth="1"/>
  </cols>
  <sheetData>
    <row r="1" spans="1:10">
      <c r="A1" t="s">
        <v>59</v>
      </c>
      <c r="B1" t="s">
        <v>60</v>
      </c>
      <c r="C1" t="s">
        <v>61</v>
      </c>
      <c r="D1" t="s">
        <v>62</v>
      </c>
      <c r="E1" t="s">
        <v>63</v>
      </c>
      <c r="F1" t="s">
        <v>64</v>
      </c>
      <c r="G1" t="s">
        <v>65</v>
      </c>
      <c r="H1" t="s">
        <v>66</v>
      </c>
    </row>
    <row r="2" spans="1:10">
      <c r="A2" t="s">
        <v>67</v>
      </c>
      <c r="B2" t="s">
        <v>68</v>
      </c>
      <c r="F2">
        <v>4256058</v>
      </c>
      <c r="G2">
        <v>1299400</v>
      </c>
      <c r="I2" s="11"/>
      <c r="J2" s="11"/>
    </row>
  </sheetData>
  <pageMargins left="0.7" right="0.7" top="0.75" bottom="0.75" header="0.3" footer="0.3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"/>
  <sheetViews>
    <sheetView workbookViewId="0">
      <selection sqref="A1:XFD1048576"/>
    </sheetView>
  </sheetViews>
  <sheetFormatPr baseColWidth="10" defaultColWidth="8.875" defaultRowHeight="15.75"/>
  <sheetData>
    <row r="1" spans="1:14">
      <c r="A1" t="s">
        <v>69</v>
      </c>
      <c r="B1" t="s">
        <v>70</v>
      </c>
      <c r="C1" t="s">
        <v>71</v>
      </c>
      <c r="D1" t="s">
        <v>72</v>
      </c>
      <c r="E1" t="s">
        <v>73</v>
      </c>
      <c r="F1" t="s">
        <v>74</v>
      </c>
      <c r="G1" t="s">
        <v>75</v>
      </c>
      <c r="H1" t="s">
        <v>76</v>
      </c>
      <c r="I1" t="s">
        <v>77</v>
      </c>
      <c r="J1" t="s">
        <v>78</v>
      </c>
      <c r="K1" t="s">
        <v>79</v>
      </c>
      <c r="L1" t="s">
        <v>80</v>
      </c>
      <c r="M1" t="s">
        <v>81</v>
      </c>
      <c r="N1" t="s">
        <v>82</v>
      </c>
    </row>
    <row r="2" spans="1:14">
      <c r="A2" t="s">
        <v>83</v>
      </c>
      <c r="B2" t="s">
        <v>83</v>
      </c>
      <c r="C2" t="s">
        <v>84</v>
      </c>
      <c r="D2" t="s">
        <v>85</v>
      </c>
      <c r="E2" t="s">
        <v>86</v>
      </c>
      <c r="G2" t="s">
        <v>87</v>
      </c>
      <c r="H2" t="s">
        <v>88</v>
      </c>
      <c r="I2" t="s">
        <v>89</v>
      </c>
      <c r="J2" t="s">
        <v>90</v>
      </c>
      <c r="K2" t="s">
        <v>91</v>
      </c>
      <c r="L2" t="s">
        <v>92</v>
      </c>
      <c r="N2">
        <v>123456</v>
      </c>
    </row>
  </sheetData>
  <pageMargins left="0.7" right="0.7" top="0.75" bottom="0.75" header="0.3" footer="0.3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2"/>
  <sheetViews>
    <sheetView workbookViewId="0">
      <selection sqref="A1:XFD1048576"/>
    </sheetView>
  </sheetViews>
  <sheetFormatPr baseColWidth="10" defaultColWidth="8.875" defaultRowHeight="15.75"/>
  <sheetData>
    <row r="1" spans="1:4">
      <c r="A1" t="s">
        <v>51</v>
      </c>
      <c r="B1" t="s">
        <v>52</v>
      </c>
      <c r="C1" t="s">
        <v>53</v>
      </c>
      <c r="D1" t="s">
        <v>54</v>
      </c>
    </row>
    <row r="2" spans="1:4">
      <c r="A2" t="s">
        <v>56</v>
      </c>
      <c r="B2" t="s">
        <v>0</v>
      </c>
      <c r="C2" t="s">
        <v>0</v>
      </c>
    </row>
    <row r="3" spans="1:4">
      <c r="A3" t="s">
        <v>56</v>
      </c>
      <c r="B3" t="s">
        <v>1</v>
      </c>
      <c r="C3" t="s">
        <v>93</v>
      </c>
    </row>
    <row r="4" spans="1:4">
      <c r="A4" t="s">
        <v>94</v>
      </c>
      <c r="B4" t="s">
        <v>9</v>
      </c>
      <c r="C4" t="s">
        <v>95</v>
      </c>
      <c r="D4" t="s">
        <v>57</v>
      </c>
    </row>
    <row r="5" spans="1:4">
      <c r="A5" t="s">
        <v>96</v>
      </c>
      <c r="B5" t="s">
        <v>2</v>
      </c>
      <c r="C5" t="s">
        <v>96</v>
      </c>
      <c r="D5" t="s">
        <v>57</v>
      </c>
    </row>
    <row r="6" spans="1:4">
      <c r="A6" t="s">
        <v>97</v>
      </c>
      <c r="B6" t="s">
        <v>3</v>
      </c>
      <c r="C6" t="s">
        <v>97</v>
      </c>
      <c r="D6" t="s">
        <v>57</v>
      </c>
    </row>
    <row r="7" spans="1:4">
      <c r="A7" t="s">
        <v>56</v>
      </c>
      <c r="B7" t="s">
        <v>4</v>
      </c>
      <c r="C7" t="s">
        <v>4</v>
      </c>
    </row>
    <row r="8" spans="1:4">
      <c r="A8" t="s">
        <v>56</v>
      </c>
      <c r="B8" t="s">
        <v>5</v>
      </c>
      <c r="C8" t="s">
        <v>98</v>
      </c>
    </row>
    <row r="9" spans="1:4">
      <c r="A9" t="s">
        <v>56</v>
      </c>
      <c r="B9" t="s">
        <v>10</v>
      </c>
      <c r="C9" t="s">
        <v>10</v>
      </c>
    </row>
    <row r="10" spans="1:4">
      <c r="A10" t="s">
        <v>56</v>
      </c>
      <c r="B10" t="s">
        <v>6</v>
      </c>
      <c r="C10" t="s">
        <v>58</v>
      </c>
    </row>
    <row r="11" spans="1:4">
      <c r="A11" t="s">
        <v>56</v>
      </c>
      <c r="B11" t="s">
        <v>13</v>
      </c>
      <c r="C11" t="s">
        <v>99</v>
      </c>
    </row>
    <row r="12" spans="1:4">
      <c r="A12" t="s">
        <v>56</v>
      </c>
      <c r="B12" t="s">
        <v>14</v>
      </c>
      <c r="C12" t="s">
        <v>14</v>
      </c>
    </row>
  </sheetData>
  <pageMargins left="0.7" right="0.7" top="0.75" bottom="0.75" header="0.3" footer="0.3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9"/>
  <sheetViews>
    <sheetView workbookViewId="0">
      <selection sqref="A1:XFD1048576"/>
    </sheetView>
  </sheetViews>
  <sheetFormatPr baseColWidth="10" defaultColWidth="8.875" defaultRowHeight="15.75"/>
  <sheetData>
    <row r="1" spans="1:4">
      <c r="A1" t="s">
        <v>51</v>
      </c>
      <c r="B1" t="s">
        <v>52</v>
      </c>
      <c r="C1" t="s">
        <v>53</v>
      </c>
      <c r="D1" t="s">
        <v>54</v>
      </c>
    </row>
    <row r="2" spans="1:4">
      <c r="A2" t="s">
        <v>94</v>
      </c>
      <c r="B2" t="s">
        <v>59</v>
      </c>
      <c r="C2" t="s">
        <v>59</v>
      </c>
    </row>
    <row r="3" spans="1:4">
      <c r="A3" t="s">
        <v>94</v>
      </c>
      <c r="B3" t="s">
        <v>60</v>
      </c>
      <c r="C3" t="s">
        <v>60</v>
      </c>
    </row>
    <row r="4" spans="1:4">
      <c r="A4" t="s">
        <v>94</v>
      </c>
      <c r="B4" t="s">
        <v>61</v>
      </c>
      <c r="C4" t="s">
        <v>61</v>
      </c>
    </row>
    <row r="5" spans="1:4">
      <c r="A5" t="s">
        <v>94</v>
      </c>
      <c r="B5" t="s">
        <v>62</v>
      </c>
      <c r="C5" t="s">
        <v>62</v>
      </c>
    </row>
    <row r="6" spans="1:4">
      <c r="A6" t="s">
        <v>94</v>
      </c>
      <c r="B6" t="s">
        <v>63</v>
      </c>
      <c r="C6" t="s">
        <v>100</v>
      </c>
    </row>
    <row r="7" spans="1:4">
      <c r="A7" t="s">
        <v>94</v>
      </c>
      <c r="B7" t="s">
        <v>64</v>
      </c>
      <c r="C7" t="s">
        <v>64</v>
      </c>
    </row>
    <row r="8" spans="1:4">
      <c r="A8" t="s">
        <v>94</v>
      </c>
      <c r="B8" t="s">
        <v>65</v>
      </c>
      <c r="C8" t="s">
        <v>65</v>
      </c>
    </row>
    <row r="9" spans="1:4">
      <c r="A9" t="s">
        <v>94</v>
      </c>
      <c r="B9" t="s">
        <v>66</v>
      </c>
      <c r="C9" t="s">
        <v>101</v>
      </c>
    </row>
  </sheetData>
  <pageMargins left="0.7" right="0.7" top="0.75" bottom="0.75" header="0.3" footer="0.3"/>
  <pageSetup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7"/>
  <sheetViews>
    <sheetView workbookViewId="0">
      <selection activeCell="B4" sqref="B4"/>
    </sheetView>
  </sheetViews>
  <sheetFormatPr baseColWidth="10" defaultColWidth="8.875" defaultRowHeight="15.75"/>
  <cols>
    <col min="1" max="1" width="18" bestFit="1" customWidth="1"/>
    <col min="2" max="3" width="15.125" bestFit="1" customWidth="1"/>
  </cols>
  <sheetData>
    <row r="1" spans="1:4">
      <c r="A1" t="s">
        <v>51</v>
      </c>
      <c r="B1" t="s">
        <v>52</v>
      </c>
      <c r="C1" t="s">
        <v>53</v>
      </c>
      <c r="D1" t="s">
        <v>54</v>
      </c>
    </row>
    <row r="2" spans="1:4">
      <c r="A2" s="16" t="s">
        <v>111</v>
      </c>
      <c r="B2" t="s">
        <v>103</v>
      </c>
      <c r="C2" t="s">
        <v>103</v>
      </c>
    </row>
    <row r="3" spans="1:4">
      <c r="A3" s="16" t="s">
        <v>111</v>
      </c>
      <c r="B3" s="16" t="s">
        <v>0</v>
      </c>
      <c r="C3" t="s">
        <v>104</v>
      </c>
    </row>
    <row r="4" spans="1:4">
      <c r="A4" s="16" t="s">
        <v>111</v>
      </c>
      <c r="B4" t="s">
        <v>105</v>
      </c>
      <c r="C4" t="s">
        <v>105</v>
      </c>
    </row>
    <row r="5" spans="1:4">
      <c r="A5" s="16" t="s">
        <v>111</v>
      </c>
      <c r="B5" t="s">
        <v>7</v>
      </c>
      <c r="C5" t="s">
        <v>7</v>
      </c>
    </row>
    <row r="6" spans="1:4">
      <c r="A6" s="16" t="s">
        <v>111</v>
      </c>
      <c r="B6" t="s">
        <v>10</v>
      </c>
      <c r="C6" t="s">
        <v>10</v>
      </c>
    </row>
    <row r="7" spans="1:4">
      <c r="A7" s="16" t="s">
        <v>111</v>
      </c>
      <c r="B7" t="s">
        <v>106</v>
      </c>
      <c r="C7" t="s">
        <v>106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2</vt:i4>
      </vt:variant>
    </vt:vector>
  </HeadingPairs>
  <TitlesOfParts>
    <vt:vector size="11" baseType="lpstr">
      <vt:lpstr>Rapport</vt:lpstr>
      <vt:lpstr>alertes</vt:lpstr>
      <vt:lpstr>Factures</vt:lpstr>
      <vt:lpstr>Mapping_Factures</vt:lpstr>
      <vt:lpstr>Accounts</vt:lpstr>
      <vt:lpstr>CompanyDetails</vt:lpstr>
      <vt:lpstr>Mapping_EtatsDeVentes</vt:lpstr>
      <vt:lpstr>Mapping_Accounts</vt:lpstr>
      <vt:lpstr>Mapping_alertes</vt:lpstr>
      <vt:lpstr>block_Etat</vt:lpstr>
      <vt:lpstr>alertes!Zone_d_impression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Alex</cp:lastModifiedBy>
  <dcterms:created xsi:type="dcterms:W3CDTF">2021-05-16T21:04:14Z</dcterms:created>
  <dcterms:modified xsi:type="dcterms:W3CDTF">2023-04-18T11:50:15Z</dcterms:modified>
  <cp:category/>
</cp:coreProperties>
</file>